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autoCompressPictures="0"/>
  <mc:AlternateContent xmlns:mc="http://schemas.openxmlformats.org/markup-compatibility/2006">
    <mc:Choice Requires="x15">
      <x15ac:absPath xmlns:x15ac="http://schemas.microsoft.com/office/spreadsheetml/2010/11/ac" url="E:\cloud\formazione\Istituto\BANDI PRESENTATI\Anno 2022\PNRR Next Generation EU\3 Caponnetto\"/>
    </mc:Choice>
  </mc:AlternateContent>
  <xr:revisionPtr revIDLastSave="0" documentId="13_ncr:1_{61217125-3A5B-473B-97C3-164C6C751724}" xr6:coauthVersionLast="47" xr6:coauthVersionMax="47" xr10:uidLastSave="{00000000-0000-0000-0000-000000000000}"/>
  <bookViews>
    <workbookView xWindow="-110" yWindow="-110" windowWidth="38620" windowHeight="21360" xr2:uid="{00000000-000D-0000-FFFF-FFFF00000000}"/>
  </bookViews>
  <sheets>
    <sheet name="Classroo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3" i="3" l="1"/>
  <c r="F21" i="3"/>
  <c r="F37" i="3"/>
  <c r="F20" i="3"/>
  <c r="F19" i="3"/>
  <c r="F18" i="3"/>
  <c r="F17" i="3"/>
  <c r="F58" i="3"/>
  <c r="F65" i="3"/>
  <c r="G73" i="3"/>
  <c r="G65" i="3"/>
  <c r="G58" i="3"/>
  <c r="F51" i="3"/>
  <c r="F50" i="3"/>
  <c r="E47" i="3"/>
  <c r="F47" i="3" s="1"/>
  <c r="E46" i="3"/>
  <c r="F46" i="3" s="1"/>
  <c r="E45" i="3"/>
  <c r="F45" i="3" s="1"/>
  <c r="E44" i="3"/>
  <c r="F44" i="3" s="1"/>
  <c r="F40" i="3"/>
  <c r="F39" i="3"/>
  <c r="F36" i="3"/>
  <c r="F35" i="3"/>
  <c r="F32" i="3"/>
  <c r="F29" i="3"/>
  <c r="F13" i="3"/>
  <c r="G9" i="3"/>
  <c r="D80" i="3" l="1"/>
  <c r="F12" i="3" l="1"/>
  <c r="F9" i="3" l="1"/>
  <c r="F73" i="3" s="1"/>
  <c r="E80" i="3"/>
  <c r="F83" i="3" l="1"/>
</calcChain>
</file>

<file path=xl/sharedStrings.xml><?xml version="1.0" encoding="utf-8"?>
<sst xmlns="http://schemas.openxmlformats.org/spreadsheetml/2006/main" count="74" uniqueCount="62">
  <si>
    <t>Codice Progetto:</t>
  </si>
  <si>
    <t>Totale Finanziamento</t>
  </si>
  <si>
    <t>Voce di spesa</t>
  </si>
  <si>
    <t>Dettaglio</t>
  </si>
  <si>
    <t>Numero Ore</t>
  </si>
  <si>
    <t>Costo orario</t>
  </si>
  <si>
    <t>Costo</t>
  </si>
  <si>
    <t>Valore Massimo</t>
  </si>
  <si>
    <t>Da definire</t>
  </si>
  <si>
    <t>Forniture</t>
  </si>
  <si>
    <t>Costo ecluso iva</t>
  </si>
  <si>
    <t>Costo IVATO</t>
  </si>
  <si>
    <t>Avanzo</t>
  </si>
  <si>
    <t>TARGA PON PLEXIGLASS BIANCO LATTE 20X30CM</t>
  </si>
  <si>
    <t>TARGA PON PLEXIGLASS BIANCO LATTE 30X40CM</t>
  </si>
  <si>
    <t>ETICHETTE ADESIVE PON IN PVC 60X35 FONDO 100pz</t>
  </si>
  <si>
    <t>tot.</t>
  </si>
  <si>
    <t>Collaudatore 2</t>
  </si>
  <si>
    <t>Spese di progettazione e tecnico operative</t>
  </si>
  <si>
    <t>Collaudo:</t>
  </si>
  <si>
    <t>Progettazione:</t>
  </si>
  <si>
    <t>DS:</t>
  </si>
  <si>
    <t>Project Managing (Totale X ore a giornate di 6 ore)</t>
  </si>
  <si>
    <t>DSGA:</t>
  </si>
  <si>
    <t>Assistente Ammninistrativo:</t>
  </si>
  <si>
    <t>Tecnico Operativo:</t>
  </si>
  <si>
    <t>Ass. Tecnico 1</t>
  </si>
  <si>
    <t>Ass. Tecnico 2</t>
  </si>
  <si>
    <t>Pubblicità:</t>
  </si>
  <si>
    <t>Altro 1</t>
  </si>
  <si>
    <t>Imponibile</t>
  </si>
  <si>
    <t>IVATO</t>
  </si>
  <si>
    <t>ANAC:</t>
  </si>
  <si>
    <t>ANAC 1</t>
  </si>
  <si>
    <t>ANAC 2</t>
  </si>
  <si>
    <t>Ordine 1</t>
  </si>
  <si>
    <t>Ordine 2</t>
  </si>
  <si>
    <t>Ordine 3</t>
  </si>
  <si>
    <t>Piccoli lavori di sistemazione edilizia</t>
  </si>
  <si>
    <t>Arredi</t>
  </si>
  <si>
    <t>Arredi 1</t>
  </si>
  <si>
    <t>Arredi 2</t>
  </si>
  <si>
    <t>Arredi 3</t>
  </si>
  <si>
    <t>Dotazioni Digitali</t>
  </si>
  <si>
    <t>Valore Minimo</t>
  </si>
  <si>
    <t>NEXT Generation Classroom</t>
  </si>
  <si>
    <t>CUP: E34D22006530006</t>
  </si>
  <si>
    <t>M4C1I3.2-2022-961-P-22761</t>
  </si>
  <si>
    <t>Radogna Valentina</t>
  </si>
  <si>
    <t>Animatore Digitale</t>
  </si>
  <si>
    <t>Martinez Teresa</t>
  </si>
  <si>
    <t>Team Digitale</t>
  </si>
  <si>
    <t>Capussela Nicola</t>
  </si>
  <si>
    <t>Zufanelli Silvia</t>
  </si>
  <si>
    <t>Taccetti Valentina</t>
  </si>
  <si>
    <t xml:space="preserve">Ortolani Irene </t>
  </si>
  <si>
    <t>ATA 1</t>
  </si>
  <si>
    <t>ATA 2</t>
  </si>
  <si>
    <t>ATA 3</t>
  </si>
  <si>
    <t>Primo collaboratore</t>
  </si>
  <si>
    <t>Assistente al RUP nuovo</t>
  </si>
  <si>
    <t>Meri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</si>
</sst>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</numFmts>
  <fonts count="19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5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9"/>
      <color rgb="FF000000"/>
      <name val="Arial"/>
      <family val="2"/>
    </font>
    <font>
      <u/>
      <sz val="10"/>
      <color theme="11"/>
      <name val="Arial"/>
      <family val="2"/>
    </font>
    <font>
      <b/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44" fontId="8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6" xfId="0" applyBorder="1"/>
    <xf numFmtId="44" fontId="0" fillId="0" borderId="6" xfId="1" applyFont="1" applyBorder="1"/>
    <xf numFmtId="44" fontId="0" fillId="0" borderId="6" xfId="0" applyNumberFormat="1" applyBorder="1"/>
    <xf numFmtId="0" fontId="6" fillId="0" borderId="0" xfId="2"/>
    <xf numFmtId="8" fontId="6" fillId="0" borderId="0" xfId="2" applyNumberFormat="1"/>
    <xf numFmtId="0" fontId="6" fillId="0" borderId="6" xfId="2" applyBorder="1"/>
    <xf numFmtId="8" fontId="7" fillId="0" borderId="6" xfId="2" applyNumberFormat="1" applyFont="1" applyBorder="1" applyAlignment="1">
      <alignment vertical="center" wrapText="1"/>
    </xf>
    <xf numFmtId="0" fontId="6" fillId="0" borderId="1" xfId="2" applyBorder="1"/>
    <xf numFmtId="0" fontId="6" fillId="0" borderId="7" xfId="2" applyBorder="1"/>
    <xf numFmtId="44" fontId="9" fillId="0" borderId="6" xfId="3" applyFont="1" applyBorder="1"/>
    <xf numFmtId="0" fontId="9" fillId="0" borderId="5" xfId="2" applyFont="1" applyBorder="1"/>
    <xf numFmtId="0" fontId="6" fillId="0" borderId="5" xfId="2" applyBorder="1"/>
    <xf numFmtId="44" fontId="0" fillId="0" borderId="6" xfId="3" applyFont="1" applyBorder="1"/>
    <xf numFmtId="44" fontId="9" fillId="0" borderId="3" xfId="3" applyFont="1" applyBorder="1"/>
    <xf numFmtId="0" fontId="6" fillId="0" borderId="3" xfId="2" applyBorder="1"/>
    <xf numFmtId="0" fontId="9" fillId="0" borderId="2" xfId="2" applyFont="1" applyBorder="1"/>
    <xf numFmtId="0" fontId="6" fillId="0" borderId="11" xfId="2" applyBorder="1"/>
    <xf numFmtId="0" fontId="6" fillId="0" borderId="10" xfId="2" applyBorder="1"/>
    <xf numFmtId="44" fontId="0" fillId="0" borderId="9" xfId="3" applyFont="1" applyBorder="1"/>
    <xf numFmtId="0" fontId="6" fillId="0" borderId="9" xfId="2" applyBorder="1"/>
    <xf numFmtId="0" fontId="9" fillId="0" borderId="8" xfId="2" applyFont="1" applyBorder="1"/>
    <xf numFmtId="44" fontId="6" fillId="0" borderId="6" xfId="2" applyNumberFormat="1" applyBorder="1"/>
    <xf numFmtId="0" fontId="6" fillId="0" borderId="12" xfId="2" applyBorder="1"/>
    <xf numFmtId="0" fontId="9" fillId="0" borderId="1" xfId="2" applyFont="1" applyBorder="1"/>
    <xf numFmtId="0" fontId="9" fillId="0" borderId="0" xfId="2" applyFont="1"/>
    <xf numFmtId="0" fontId="12" fillId="0" borderId="0" xfId="2" applyFont="1"/>
    <xf numFmtId="0" fontId="12" fillId="0" borderId="0" xfId="2" applyFont="1" applyAlignment="1">
      <alignment horizontal="right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wrapText="1"/>
    </xf>
    <xf numFmtId="0" fontId="9" fillId="0" borderId="6" xfId="2" applyFont="1" applyBorder="1" applyAlignment="1">
      <alignment horizontal="right"/>
    </xf>
    <xf numFmtId="0" fontId="14" fillId="0" borderId="6" xfId="0" applyFont="1" applyBorder="1" applyAlignment="1">
      <alignment horizontal="justify" vertical="center"/>
    </xf>
    <xf numFmtId="8" fontId="12" fillId="3" borderId="0" xfId="0" applyNumberFormat="1" applyFont="1" applyFill="1"/>
    <xf numFmtId="164" fontId="0" fillId="0" borderId="0" xfId="0" applyNumberFormat="1"/>
    <xf numFmtId="8" fontId="7" fillId="2" borderId="6" xfId="2" applyNumberFormat="1" applyFont="1" applyFill="1" applyBorder="1" applyAlignment="1">
      <alignment vertical="center" wrapText="1"/>
    </xf>
    <xf numFmtId="0" fontId="5" fillId="0" borderId="6" xfId="2" applyFont="1" applyBorder="1"/>
    <xf numFmtId="0" fontId="6" fillId="0" borderId="13" xfId="2" applyBorder="1"/>
    <xf numFmtId="0" fontId="6" fillId="0" borderId="8" xfId="2" applyBorder="1"/>
    <xf numFmtId="0" fontId="9" fillId="0" borderId="13" xfId="2" applyFont="1" applyBorder="1"/>
    <xf numFmtId="8" fontId="9" fillId="0" borderId="3" xfId="2" applyNumberFormat="1" applyFont="1" applyBorder="1"/>
    <xf numFmtId="8" fontId="10" fillId="2" borderId="4" xfId="1" applyNumberFormat="1" applyFont="1" applyFill="1" applyBorder="1"/>
    <xf numFmtId="0" fontId="9" fillId="0" borderId="9" xfId="2" applyFont="1" applyBorder="1"/>
    <xf numFmtId="8" fontId="9" fillId="0" borderId="9" xfId="2" applyNumberFormat="1" applyFont="1" applyBorder="1"/>
    <xf numFmtId="44" fontId="0" fillId="0" borderId="9" xfId="1" applyFont="1" applyBorder="1"/>
    <xf numFmtId="0" fontId="4" fillId="0" borderId="0" xfId="2" applyFont="1"/>
    <xf numFmtId="44" fontId="6" fillId="0" borderId="0" xfId="2" applyNumberFormat="1"/>
    <xf numFmtId="0" fontId="3" fillId="0" borderId="6" xfId="2" applyFont="1" applyBorder="1"/>
    <xf numFmtId="0" fontId="3" fillId="0" borderId="5" xfId="2" applyFont="1" applyBorder="1" applyAlignment="1">
      <alignment horizontal="right"/>
    </xf>
    <xf numFmtId="0" fontId="6" fillId="4" borderId="6" xfId="2" applyFill="1" applyBorder="1"/>
    <xf numFmtId="0" fontId="17" fillId="0" borderId="2" xfId="2" applyFont="1" applyBorder="1"/>
    <xf numFmtId="44" fontId="18" fillId="2" borderId="4" xfId="1" applyFont="1" applyFill="1" applyBorder="1"/>
    <xf numFmtId="44" fontId="17" fillId="0" borderId="3" xfId="3" applyFont="1" applyBorder="1"/>
    <xf numFmtId="44" fontId="0" fillId="0" borderId="11" xfId="3" applyFont="1" applyBorder="1"/>
    <xf numFmtId="44" fontId="0" fillId="0" borderId="11" xfId="1" applyFont="1" applyBorder="1"/>
    <xf numFmtId="0" fontId="3" fillId="0" borderId="9" xfId="2" applyFont="1" applyBorder="1"/>
    <xf numFmtId="0" fontId="9" fillId="0" borderId="3" xfId="2" applyFont="1" applyBorder="1"/>
    <xf numFmtId="0" fontId="9" fillId="0" borderId="11" xfId="2" applyFont="1" applyBorder="1"/>
    <xf numFmtId="0" fontId="9" fillId="0" borderId="6" xfId="2" applyFont="1" applyBorder="1"/>
    <xf numFmtId="0" fontId="16" fillId="0" borderId="5" xfId="0" applyFont="1" applyBorder="1"/>
    <xf numFmtId="0" fontId="9" fillId="0" borderId="5" xfId="0" applyFont="1" applyBorder="1"/>
    <xf numFmtId="44" fontId="0" fillId="2" borderId="7" xfId="1" applyFont="1" applyFill="1" applyBorder="1"/>
    <xf numFmtId="44" fontId="18" fillId="2" borderId="7" xfId="1" applyFont="1" applyFill="1" applyBorder="1"/>
    <xf numFmtId="0" fontId="9" fillId="0" borderId="10" xfId="2" applyFont="1" applyBorder="1"/>
    <xf numFmtId="0" fontId="2" fillId="0" borderId="6" xfId="2" applyFont="1" applyBorder="1"/>
    <xf numFmtId="0" fontId="2" fillId="2" borderId="5" xfId="2" applyFont="1" applyFill="1" applyBorder="1"/>
    <xf numFmtId="0" fontId="2" fillId="2" borderId="6" xfId="2" applyFont="1" applyFill="1" applyBorder="1"/>
    <xf numFmtId="0" fontId="6" fillId="3" borderId="6" xfId="2" applyFill="1" applyBorder="1"/>
    <xf numFmtId="0" fontId="2" fillId="4" borderId="5" xfId="2" applyFont="1" applyFill="1" applyBorder="1"/>
    <xf numFmtId="0" fontId="11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" fillId="2" borderId="5" xfId="2" applyFont="1" applyFill="1" applyBorder="1"/>
    <xf numFmtId="0" fontId="1" fillId="0" borderId="6" xfId="2" applyFont="1" applyBorder="1"/>
  </cellXfs>
  <cellStyles count="7"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Normale" xfId="0" builtinId="0"/>
    <cellStyle name="Normale 2" xfId="2" xr:uid="{00000000-0005-0000-0000-000004000000}"/>
    <cellStyle name="Valuta" xfId="1" builtinId="4"/>
    <cellStyle name="Valuta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cquistinretepa.it/opencms/opencms/risultati_ricerche.html" TargetMode="External"/><Relationship Id="rId1" Type="http://schemas.openxmlformats.org/officeDocument/2006/relationships/hyperlink" Target="https://www.acquistinretepa.it/opencms/opencms/risultati_ricerch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88"/>
  <sheetViews>
    <sheetView tabSelected="1" zoomScaleNormal="100" zoomScalePageLayoutView="125" workbookViewId="0">
      <selection activeCell="C17" sqref="C17:C21"/>
    </sheetView>
  </sheetViews>
  <sheetFormatPr defaultColWidth="8.81640625" defaultRowHeight="14" x14ac:dyDescent="0.3"/>
  <cols>
    <col min="1" max="1" width="8.81640625" style="4"/>
    <col min="2" max="2" width="43.81640625" style="4" customWidth="1"/>
    <col min="3" max="3" width="59.26953125" style="4" bestFit="1" customWidth="1"/>
    <col min="4" max="4" width="16.453125" style="4" bestFit="1" customWidth="1"/>
    <col min="5" max="5" width="13.7265625" style="4" bestFit="1" customWidth="1"/>
    <col min="6" max="6" width="19.453125" style="4" bestFit="1" customWidth="1"/>
    <col min="7" max="7" width="18.81640625" style="4" customWidth="1"/>
    <col min="8" max="8" width="8.81640625" style="4"/>
    <col min="9" max="9" width="15.26953125" style="4" customWidth="1"/>
    <col min="10" max="10" width="12.90625" style="4" bestFit="1" customWidth="1"/>
    <col min="11" max="16384" width="8.81640625" style="4"/>
  </cols>
  <sheetData>
    <row r="2" spans="2:12" ht="19.5" customHeight="1" x14ac:dyDescent="0.4">
      <c r="B2" s="68" t="s">
        <v>45</v>
      </c>
      <c r="C2" s="68"/>
      <c r="D2" s="68"/>
      <c r="E2" s="68"/>
      <c r="F2" s="68"/>
      <c r="G2" s="68"/>
      <c r="H2" s="28"/>
      <c r="I2" s="28"/>
      <c r="J2" s="28"/>
      <c r="K2" s="28"/>
      <c r="L2" s="28"/>
    </row>
    <row r="3" spans="2:12" ht="14.5" customHeight="1" x14ac:dyDescent="0.4">
      <c r="B3" s="29"/>
      <c r="C3" s="29"/>
      <c r="D3" s="29"/>
      <c r="E3" s="29"/>
      <c r="F3" s="29"/>
      <c r="G3" s="29"/>
      <c r="H3" s="28"/>
      <c r="I3" s="28"/>
      <c r="J3" s="28"/>
      <c r="K3" s="28"/>
      <c r="L3" s="28"/>
    </row>
    <row r="4" spans="2:12" ht="20" x14ac:dyDescent="0.4">
      <c r="C4" s="27" t="s">
        <v>0</v>
      </c>
      <c r="D4" s="69" t="s">
        <v>47</v>
      </c>
      <c r="E4" s="69"/>
      <c r="F4" s="69"/>
    </row>
    <row r="6" spans="2:12" ht="20" x14ac:dyDescent="0.4">
      <c r="B6" s="26" t="s">
        <v>46</v>
      </c>
      <c r="C6" s="26" t="s">
        <v>1</v>
      </c>
      <c r="D6" s="26"/>
      <c r="E6" s="26"/>
      <c r="F6" s="32">
        <v>171387.5</v>
      </c>
    </row>
    <row r="7" spans="2:12" ht="20" x14ac:dyDescent="0.4">
      <c r="B7" s="26"/>
      <c r="C7" s="26"/>
      <c r="D7" s="26"/>
      <c r="E7" s="26"/>
      <c r="F7" s="25"/>
    </row>
    <row r="8" spans="2:12" ht="14.5" thickBot="1" x14ac:dyDescent="0.35">
      <c r="B8" s="24" t="s">
        <v>2</v>
      </c>
      <c r="C8" s="24" t="s">
        <v>3</v>
      </c>
      <c r="D8" s="24" t="s">
        <v>4</v>
      </c>
      <c r="E8" s="24" t="s">
        <v>5</v>
      </c>
      <c r="F8" s="24" t="s">
        <v>6</v>
      </c>
      <c r="G8" s="24" t="s">
        <v>7</v>
      </c>
    </row>
    <row r="9" spans="2:12" ht="18" x14ac:dyDescent="0.4">
      <c r="B9" s="49" t="s">
        <v>18</v>
      </c>
      <c r="C9" s="15"/>
      <c r="D9" s="15"/>
      <c r="E9" s="15"/>
      <c r="F9" s="51">
        <f>SUM(F11:F54)</f>
        <v>16460.871999999999</v>
      </c>
      <c r="G9" s="50">
        <f>F6*10/100</f>
        <v>17138.75</v>
      </c>
    </row>
    <row r="10" spans="2:12" x14ac:dyDescent="0.3">
      <c r="B10" s="11"/>
      <c r="C10" s="6"/>
      <c r="D10" s="6"/>
      <c r="E10" s="6"/>
      <c r="F10" s="10"/>
      <c r="G10" s="60"/>
    </row>
    <row r="11" spans="2:12" x14ac:dyDescent="0.3">
      <c r="B11" s="47" t="s">
        <v>19</v>
      </c>
      <c r="C11" s="6"/>
      <c r="D11" s="6"/>
      <c r="E11" s="6"/>
      <c r="F11" s="6"/>
      <c r="G11" s="9"/>
    </row>
    <row r="12" spans="2:12" x14ac:dyDescent="0.3">
      <c r="B12" s="64" t="s">
        <v>49</v>
      </c>
      <c r="C12" s="63" t="s">
        <v>48</v>
      </c>
      <c r="D12" s="48">
        <v>75</v>
      </c>
      <c r="E12" s="13">
        <v>23.22</v>
      </c>
      <c r="F12" s="22">
        <f>D12*E12</f>
        <v>1741.5</v>
      </c>
      <c r="G12" s="9"/>
    </row>
    <row r="13" spans="2:12" x14ac:dyDescent="0.3">
      <c r="B13" s="12"/>
      <c r="C13" s="46" t="s">
        <v>17</v>
      </c>
      <c r="D13" s="48">
        <v>0</v>
      </c>
      <c r="E13" s="13">
        <v>23.22</v>
      </c>
      <c r="F13" s="22">
        <f>D13*E13</f>
        <v>0</v>
      </c>
      <c r="G13" s="9"/>
    </row>
    <row r="14" spans="2:12" x14ac:dyDescent="0.3">
      <c r="B14" s="12"/>
      <c r="C14" s="35"/>
      <c r="D14" s="48"/>
      <c r="E14" s="13"/>
      <c r="F14" s="22"/>
      <c r="G14" s="9"/>
    </row>
    <row r="15" spans="2:12" x14ac:dyDescent="0.3">
      <c r="B15" s="47" t="s">
        <v>20</v>
      </c>
      <c r="C15" s="35"/>
      <c r="D15" s="48"/>
      <c r="E15" s="13"/>
      <c r="F15" s="22"/>
      <c r="G15" s="9"/>
    </row>
    <row r="16" spans="2:12" x14ac:dyDescent="0.3">
      <c r="B16" s="64"/>
      <c r="C16" s="63"/>
      <c r="D16" s="48"/>
      <c r="E16" s="13"/>
      <c r="F16" s="22"/>
      <c r="G16" s="9"/>
    </row>
    <row r="17" spans="2:7" x14ac:dyDescent="0.3">
      <c r="B17" s="64" t="s">
        <v>51</v>
      </c>
      <c r="C17" s="63" t="s">
        <v>50</v>
      </c>
      <c r="D17" s="48">
        <v>75</v>
      </c>
      <c r="E17" s="13">
        <v>23.22</v>
      </c>
      <c r="F17" s="22">
        <f t="shared" ref="F16:F20" si="0">D17*E17</f>
        <v>1741.5</v>
      </c>
      <c r="G17" s="9"/>
    </row>
    <row r="18" spans="2:7" x14ac:dyDescent="0.3">
      <c r="B18" s="64" t="s">
        <v>51</v>
      </c>
      <c r="C18" s="63" t="s">
        <v>52</v>
      </c>
      <c r="D18" s="48">
        <v>75</v>
      </c>
      <c r="E18" s="13">
        <v>23.22</v>
      </c>
      <c r="F18" s="22">
        <f t="shared" si="0"/>
        <v>1741.5</v>
      </c>
      <c r="G18" s="9"/>
    </row>
    <row r="19" spans="2:7" x14ac:dyDescent="0.3">
      <c r="B19" s="70" t="s">
        <v>59</v>
      </c>
      <c r="C19" s="63" t="s">
        <v>53</v>
      </c>
      <c r="D19" s="48">
        <v>75</v>
      </c>
      <c r="E19" s="13">
        <v>23.22</v>
      </c>
      <c r="F19" s="22">
        <f t="shared" si="0"/>
        <v>1741.5</v>
      </c>
      <c r="G19" s="9"/>
    </row>
    <row r="20" spans="2:7" x14ac:dyDescent="0.3">
      <c r="B20" s="64" t="s">
        <v>51</v>
      </c>
      <c r="C20" s="63" t="s">
        <v>54</v>
      </c>
      <c r="D20" s="48">
        <v>75</v>
      </c>
      <c r="E20" s="13">
        <v>23.22</v>
      </c>
      <c r="F20" s="22">
        <f t="shared" si="0"/>
        <v>1741.5</v>
      </c>
      <c r="G20" s="9"/>
    </row>
    <row r="21" spans="2:7" x14ac:dyDescent="0.3">
      <c r="B21" s="64" t="s">
        <v>51</v>
      </c>
      <c r="C21" s="63" t="s">
        <v>55</v>
      </c>
      <c r="D21" s="48">
        <v>75</v>
      </c>
      <c r="E21" s="13">
        <v>23.22</v>
      </c>
      <c r="F21" s="22">
        <f t="shared" ref="F21:F22" si="1">D21*E21</f>
        <v>1741.5</v>
      </c>
      <c r="G21" s="9"/>
    </row>
    <row r="22" spans="2:7" x14ac:dyDescent="0.3">
      <c r="B22" s="64"/>
      <c r="C22" s="63"/>
      <c r="D22" s="48"/>
      <c r="E22" s="13"/>
      <c r="F22" s="22"/>
      <c r="G22" s="9"/>
    </row>
    <row r="23" spans="2:7" x14ac:dyDescent="0.3">
      <c r="B23" s="67"/>
      <c r="C23" s="63"/>
      <c r="D23" s="48"/>
      <c r="E23" s="13"/>
      <c r="F23" s="22"/>
      <c r="G23" s="9"/>
    </row>
    <row r="24" spans="2:7" x14ac:dyDescent="0.3">
      <c r="B24" s="67"/>
      <c r="C24" s="63"/>
      <c r="D24" s="48"/>
      <c r="E24" s="13"/>
      <c r="F24" s="22"/>
      <c r="G24" s="9"/>
    </row>
    <row r="25" spans="2:7" x14ac:dyDescent="0.3">
      <c r="B25" s="67"/>
      <c r="C25" s="63"/>
      <c r="D25" s="48"/>
      <c r="E25" s="13"/>
      <c r="F25" s="22"/>
      <c r="G25" s="9"/>
    </row>
    <row r="26" spans="2:7" x14ac:dyDescent="0.3">
      <c r="B26" s="67"/>
      <c r="C26" s="63"/>
      <c r="D26" s="48"/>
      <c r="E26" s="13"/>
      <c r="F26" s="22"/>
      <c r="G26" s="9"/>
    </row>
    <row r="27" spans="2:7" x14ac:dyDescent="0.3">
      <c r="B27" s="12"/>
      <c r="C27" s="46"/>
      <c r="D27" s="6"/>
      <c r="E27" s="13"/>
      <c r="F27" s="22"/>
      <c r="G27" s="9"/>
    </row>
    <row r="28" spans="2:7" x14ac:dyDescent="0.3">
      <c r="B28" s="47" t="s">
        <v>21</v>
      </c>
      <c r="C28" s="46"/>
      <c r="D28" s="6"/>
      <c r="E28" s="13"/>
      <c r="F28" s="22"/>
      <c r="G28" s="9"/>
    </row>
    <row r="29" spans="2:7" x14ac:dyDescent="0.3">
      <c r="B29" s="12"/>
      <c r="C29" s="46" t="s">
        <v>22</v>
      </c>
      <c r="D29" s="6">
        <v>16</v>
      </c>
      <c r="E29" s="13">
        <v>199.05</v>
      </c>
      <c r="F29" s="22">
        <f>D29*E29</f>
        <v>3184.8</v>
      </c>
      <c r="G29" s="9"/>
    </row>
    <row r="30" spans="2:7" x14ac:dyDescent="0.3">
      <c r="B30" s="12"/>
      <c r="C30" s="46"/>
      <c r="D30" s="6"/>
      <c r="E30" s="13"/>
      <c r="F30" s="22"/>
      <c r="G30" s="9"/>
    </row>
    <row r="31" spans="2:7" x14ac:dyDescent="0.3">
      <c r="B31" s="47" t="s">
        <v>23</v>
      </c>
      <c r="C31" s="46"/>
      <c r="D31" s="6"/>
      <c r="E31" s="13"/>
      <c r="F31" s="22"/>
      <c r="G31" s="9"/>
    </row>
    <row r="32" spans="2:7" x14ac:dyDescent="0.3">
      <c r="B32" s="12"/>
      <c r="C32" s="71" t="s">
        <v>60</v>
      </c>
      <c r="D32" s="66">
        <v>80</v>
      </c>
      <c r="E32" s="13">
        <v>24.55</v>
      </c>
      <c r="F32" s="22">
        <f>D32*E32</f>
        <v>1964</v>
      </c>
      <c r="G32" s="9"/>
    </row>
    <row r="33" spans="2:7" x14ac:dyDescent="0.3">
      <c r="B33" s="12"/>
      <c r="C33" s="71" t="s">
        <v>61</v>
      </c>
      <c r="D33" s="6">
        <v>20</v>
      </c>
      <c r="E33" s="13">
        <v>24.55</v>
      </c>
      <c r="F33" s="22">
        <f>D33*E33</f>
        <v>491</v>
      </c>
      <c r="G33" s="9"/>
    </row>
    <row r="34" spans="2:7" x14ac:dyDescent="0.3">
      <c r="B34" s="47" t="s">
        <v>24</v>
      </c>
      <c r="C34" s="46"/>
      <c r="D34" s="6"/>
      <c r="E34" s="13"/>
      <c r="F34" s="22"/>
      <c r="G34" s="9"/>
    </row>
    <row r="35" spans="2:7" x14ac:dyDescent="0.3">
      <c r="B35" s="12"/>
      <c r="C35" s="65" t="s">
        <v>56</v>
      </c>
      <c r="D35" s="6">
        <v>0</v>
      </c>
      <c r="E35" s="13">
        <v>19.239999999999998</v>
      </c>
      <c r="F35" s="22">
        <f>D35*E35</f>
        <v>0</v>
      </c>
      <c r="G35" s="9"/>
    </row>
    <row r="36" spans="2:7" x14ac:dyDescent="0.3">
      <c r="B36" s="12"/>
      <c r="C36" s="65" t="s">
        <v>57</v>
      </c>
      <c r="D36" s="6"/>
      <c r="E36" s="13">
        <v>19.239999999999998</v>
      </c>
      <c r="F36" s="22">
        <f>D36*E36</f>
        <v>0</v>
      </c>
      <c r="G36" s="9"/>
    </row>
    <row r="37" spans="2:7" x14ac:dyDescent="0.3">
      <c r="B37" s="12"/>
      <c r="C37" s="65" t="s">
        <v>58</v>
      </c>
      <c r="D37" s="6"/>
      <c r="E37" s="13">
        <v>19.239999999999998</v>
      </c>
      <c r="F37" s="22">
        <f>D37*E37</f>
        <v>0</v>
      </c>
      <c r="G37" s="9"/>
    </row>
    <row r="38" spans="2:7" x14ac:dyDescent="0.3">
      <c r="B38" s="47" t="s">
        <v>25</v>
      </c>
      <c r="C38" s="46"/>
      <c r="D38" s="6"/>
      <c r="E38" s="13"/>
      <c r="F38" s="22"/>
      <c r="G38" s="9"/>
    </row>
    <row r="39" spans="2:7" x14ac:dyDescent="0.3">
      <c r="B39" s="12"/>
      <c r="C39" s="46" t="s">
        <v>26</v>
      </c>
      <c r="D39" s="6">
        <v>0</v>
      </c>
      <c r="E39" s="13">
        <v>19.239999999999998</v>
      </c>
      <c r="F39" s="22">
        <f>D39*E39</f>
        <v>0</v>
      </c>
      <c r="G39" s="9"/>
    </row>
    <row r="40" spans="2:7" x14ac:dyDescent="0.3">
      <c r="B40" s="12"/>
      <c r="C40" s="46" t="s">
        <v>27</v>
      </c>
      <c r="D40" s="6">
        <v>0</v>
      </c>
      <c r="E40" s="13">
        <v>19.239999999999998</v>
      </c>
      <c r="F40" s="22">
        <f>D40*E40</f>
        <v>0</v>
      </c>
      <c r="G40" s="9"/>
    </row>
    <row r="41" spans="2:7" x14ac:dyDescent="0.3">
      <c r="B41" s="12"/>
      <c r="C41" s="46"/>
      <c r="D41" s="6"/>
      <c r="E41" s="13"/>
      <c r="F41" s="22"/>
      <c r="G41" s="9"/>
    </row>
    <row r="42" spans="2:7" x14ac:dyDescent="0.3">
      <c r="B42" s="47" t="s">
        <v>28</v>
      </c>
      <c r="C42" s="46"/>
      <c r="D42" s="6"/>
      <c r="E42" s="13"/>
      <c r="F42" s="22"/>
      <c r="G42" s="9"/>
    </row>
    <row r="43" spans="2:7" x14ac:dyDescent="0.3">
      <c r="B43" s="12"/>
      <c r="C43" s="46"/>
      <c r="D43" s="46" t="s">
        <v>30</v>
      </c>
      <c r="E43" s="13" t="s">
        <v>31</v>
      </c>
      <c r="F43" s="22"/>
      <c r="G43" s="9"/>
    </row>
    <row r="44" spans="2:7" x14ac:dyDescent="0.3">
      <c r="B44" s="58">
        <v>0</v>
      </c>
      <c r="C44" s="1" t="s">
        <v>13</v>
      </c>
      <c r="D44" s="2">
        <v>32.9</v>
      </c>
      <c r="E44" s="3">
        <f>D44*122/100</f>
        <v>40.137999999999998</v>
      </c>
      <c r="F44" s="10">
        <f>E44*B44</f>
        <v>0</v>
      </c>
      <c r="G44" s="9"/>
    </row>
    <row r="45" spans="2:7" x14ac:dyDescent="0.3">
      <c r="B45" s="59">
        <v>3</v>
      </c>
      <c r="C45" s="1" t="s">
        <v>14</v>
      </c>
      <c r="D45" s="2">
        <v>62.9</v>
      </c>
      <c r="E45" s="3">
        <f>D45*122/100</f>
        <v>76.738</v>
      </c>
      <c r="F45" s="10">
        <f t="shared" ref="F45:F46" si="2">E45*B45</f>
        <v>230.214</v>
      </c>
      <c r="G45" s="9"/>
    </row>
    <row r="46" spans="2:7" x14ac:dyDescent="0.3">
      <c r="B46" s="59">
        <v>1</v>
      </c>
      <c r="C46" s="1" t="s">
        <v>15</v>
      </c>
      <c r="D46" s="2">
        <v>58.9</v>
      </c>
      <c r="E46" s="3">
        <f>D46*122/100</f>
        <v>71.858000000000004</v>
      </c>
      <c r="F46" s="10">
        <f t="shared" si="2"/>
        <v>71.858000000000004</v>
      </c>
      <c r="G46" s="9"/>
    </row>
    <row r="47" spans="2:7" x14ac:dyDescent="0.3">
      <c r="B47" s="11">
        <v>0</v>
      </c>
      <c r="C47" s="46" t="s">
        <v>29</v>
      </c>
      <c r="D47" s="6">
        <v>0</v>
      </c>
      <c r="E47" s="3">
        <f>D47*122/100</f>
        <v>0</v>
      </c>
      <c r="F47" s="10">
        <f t="shared" ref="F47" si="3">E47*B47</f>
        <v>0</v>
      </c>
      <c r="G47" s="9"/>
    </row>
    <row r="48" spans="2:7" x14ac:dyDescent="0.3">
      <c r="B48" s="12"/>
      <c r="C48" s="46"/>
      <c r="D48" s="6"/>
      <c r="E48" s="13"/>
      <c r="F48" s="22"/>
      <c r="G48" s="9"/>
    </row>
    <row r="49" spans="2:7" x14ac:dyDescent="0.3">
      <c r="B49" s="47" t="s">
        <v>32</v>
      </c>
      <c r="C49" s="46"/>
      <c r="D49" s="6"/>
      <c r="E49" s="13"/>
      <c r="F49" s="22"/>
      <c r="G49" s="9"/>
    </row>
    <row r="50" spans="2:7" x14ac:dyDescent="0.3">
      <c r="B50" s="12"/>
      <c r="C50" s="46" t="s">
        <v>33</v>
      </c>
      <c r="D50" s="6">
        <v>1</v>
      </c>
      <c r="E50" s="13">
        <v>35</v>
      </c>
      <c r="F50" s="22">
        <f>D50*E50</f>
        <v>35</v>
      </c>
      <c r="G50" s="9"/>
    </row>
    <row r="51" spans="2:7" x14ac:dyDescent="0.3">
      <c r="B51" s="12"/>
      <c r="C51" s="46" t="s">
        <v>34</v>
      </c>
      <c r="D51" s="6">
        <v>1</v>
      </c>
      <c r="E51" s="13">
        <v>35</v>
      </c>
      <c r="F51" s="22">
        <f>D51*E51</f>
        <v>35</v>
      </c>
      <c r="G51" s="9"/>
    </row>
    <row r="52" spans="2:7" x14ac:dyDescent="0.3">
      <c r="B52" s="12"/>
      <c r="C52" s="46"/>
      <c r="D52" s="6"/>
      <c r="E52" s="13"/>
      <c r="F52" s="22"/>
      <c r="G52" s="9"/>
    </row>
    <row r="53" spans="2:7" x14ac:dyDescent="0.3">
      <c r="B53" s="12"/>
      <c r="C53" s="46"/>
      <c r="D53" s="6"/>
      <c r="E53" s="13"/>
      <c r="F53" s="22"/>
      <c r="G53" s="9"/>
    </row>
    <row r="54" spans="2:7" x14ac:dyDescent="0.3">
      <c r="B54" s="11" t="s">
        <v>8</v>
      </c>
      <c r="C54" s="6"/>
      <c r="D54" s="6"/>
      <c r="E54" s="6"/>
      <c r="F54" s="10">
        <v>0</v>
      </c>
      <c r="G54" s="9"/>
    </row>
    <row r="55" spans="2:7" ht="14.5" thickBot="1" x14ac:dyDescent="0.35">
      <c r="B55" s="21"/>
      <c r="C55" s="20"/>
      <c r="D55" s="20"/>
      <c r="E55" s="20"/>
      <c r="F55" s="19"/>
      <c r="G55" s="18"/>
    </row>
    <row r="56" spans="2:7" x14ac:dyDescent="0.3">
      <c r="B56" s="17"/>
      <c r="C56" s="17"/>
      <c r="D56" s="17"/>
      <c r="E56" s="17"/>
      <c r="F56" s="17"/>
      <c r="G56" s="17"/>
    </row>
    <row r="57" spans="2:7" ht="14.5" thickBot="1" x14ac:dyDescent="0.35">
      <c r="B57" s="36"/>
      <c r="C57" s="17"/>
      <c r="D57" s="17"/>
      <c r="E57" s="17"/>
      <c r="F57" s="17"/>
      <c r="G57" s="24" t="s">
        <v>7</v>
      </c>
    </row>
    <row r="58" spans="2:7" ht="18" x14ac:dyDescent="0.4">
      <c r="B58" s="16" t="s">
        <v>38</v>
      </c>
      <c r="C58" s="15"/>
      <c r="D58" s="15"/>
      <c r="E58" s="15"/>
      <c r="F58" s="14">
        <f>SUM(E60:E62)</f>
        <v>0</v>
      </c>
      <c r="G58" s="50">
        <f>F6*10/100</f>
        <v>17138.75</v>
      </c>
    </row>
    <row r="59" spans="2:7" ht="18" x14ac:dyDescent="0.4">
      <c r="B59" s="11"/>
      <c r="C59" s="6"/>
      <c r="D59" s="57" t="s">
        <v>10</v>
      </c>
      <c r="E59" s="57" t="s">
        <v>11</v>
      </c>
      <c r="F59" s="10"/>
      <c r="G59" s="61"/>
    </row>
    <row r="60" spans="2:7" ht="18" x14ac:dyDescent="0.4">
      <c r="B60" s="11"/>
      <c r="C60" s="46" t="s">
        <v>35</v>
      </c>
      <c r="D60" s="6"/>
      <c r="E60" s="6"/>
      <c r="F60" s="10"/>
      <c r="G60" s="61"/>
    </row>
    <row r="61" spans="2:7" ht="18" x14ac:dyDescent="0.4">
      <c r="B61" s="11"/>
      <c r="C61" s="46" t="s">
        <v>36</v>
      </c>
      <c r="D61" s="6"/>
      <c r="E61" s="6"/>
      <c r="F61" s="10"/>
      <c r="G61" s="61"/>
    </row>
    <row r="62" spans="2:7" ht="18" x14ac:dyDescent="0.4">
      <c r="B62" s="11"/>
      <c r="C62" s="46" t="s">
        <v>37</v>
      </c>
      <c r="D62" s="6"/>
      <c r="E62" s="6"/>
      <c r="F62" s="10"/>
      <c r="G62" s="61"/>
    </row>
    <row r="63" spans="2:7" ht="14.5" thickBot="1" x14ac:dyDescent="0.35">
      <c r="B63" s="21"/>
      <c r="C63" s="54"/>
      <c r="D63" s="20"/>
      <c r="E63" s="19"/>
      <c r="F63" s="43"/>
      <c r="G63" s="62"/>
    </row>
    <row r="64" spans="2:7" ht="14.5" thickBot="1" x14ac:dyDescent="0.35">
      <c r="B64" s="38"/>
      <c r="C64" s="17"/>
      <c r="D64" s="17"/>
      <c r="E64" s="52"/>
      <c r="F64" s="53"/>
      <c r="G64" s="56" t="s">
        <v>7</v>
      </c>
    </row>
    <row r="65" spans="2:10" ht="18.5" thickBot="1" x14ac:dyDescent="0.45">
      <c r="B65" s="16" t="s">
        <v>39</v>
      </c>
      <c r="C65" s="15"/>
      <c r="D65" s="15"/>
      <c r="E65" s="15"/>
      <c r="F65" s="14">
        <f>SUM(E67:E69)</f>
        <v>0</v>
      </c>
      <c r="G65" s="50">
        <f>F6*20/100</f>
        <v>34277.5</v>
      </c>
    </row>
    <row r="66" spans="2:10" ht="18" x14ac:dyDescent="0.4">
      <c r="B66" s="11"/>
      <c r="C66" s="6"/>
      <c r="D66" s="55" t="s">
        <v>10</v>
      </c>
      <c r="E66" s="55" t="s">
        <v>11</v>
      </c>
      <c r="F66" s="10"/>
      <c r="G66" s="61"/>
    </row>
    <row r="67" spans="2:10" ht="18" x14ac:dyDescent="0.4">
      <c r="B67" s="11"/>
      <c r="C67" s="46" t="s">
        <v>40</v>
      </c>
      <c r="D67" s="6"/>
      <c r="E67" s="6"/>
      <c r="F67" s="10"/>
      <c r="G67" s="61"/>
    </row>
    <row r="68" spans="2:10" ht="18" x14ac:dyDescent="0.4">
      <c r="B68" s="11"/>
      <c r="C68" s="46" t="s">
        <v>41</v>
      </c>
      <c r="D68" s="6"/>
      <c r="E68" s="6"/>
      <c r="F68" s="10"/>
      <c r="G68" s="61"/>
    </row>
    <row r="69" spans="2:10" ht="18" x14ac:dyDescent="0.4">
      <c r="B69" s="11"/>
      <c r="C69" s="46" t="s">
        <v>42</v>
      </c>
      <c r="D69" s="6"/>
      <c r="E69" s="6"/>
      <c r="F69" s="10"/>
      <c r="G69" s="61"/>
    </row>
    <row r="70" spans="2:10" ht="14.5" thickBot="1" x14ac:dyDescent="0.35">
      <c r="B70" s="21"/>
      <c r="C70" s="54"/>
      <c r="D70" s="20"/>
      <c r="E70" s="19"/>
      <c r="F70" s="43"/>
      <c r="G70" s="18"/>
    </row>
    <row r="71" spans="2:10" x14ac:dyDescent="0.3">
      <c r="B71" s="23"/>
      <c r="C71" s="23"/>
      <c r="D71" s="23"/>
      <c r="E71" s="23"/>
      <c r="F71" s="23"/>
      <c r="G71" s="23"/>
    </row>
    <row r="72" spans="2:10" ht="14.5" thickBot="1" x14ac:dyDescent="0.35">
      <c r="B72" s="8"/>
      <c r="C72" s="8"/>
      <c r="D72" s="8"/>
      <c r="E72" s="8"/>
      <c r="F72" s="8"/>
      <c r="G72" s="24" t="s">
        <v>44</v>
      </c>
      <c r="I72" s="44"/>
    </row>
    <row r="73" spans="2:10" x14ac:dyDescent="0.3">
      <c r="B73" s="16" t="s">
        <v>9</v>
      </c>
      <c r="C73" s="55" t="s">
        <v>43</v>
      </c>
      <c r="D73" s="55" t="s">
        <v>10</v>
      </c>
      <c r="E73" s="55" t="s">
        <v>11</v>
      </c>
      <c r="F73" s="39">
        <f>F6-F9-F65-F58</f>
        <v>154926.628</v>
      </c>
      <c r="G73" s="40">
        <f>F6*60/100</f>
        <v>102832.5</v>
      </c>
      <c r="I73" s="33"/>
      <c r="J73" s="45"/>
    </row>
    <row r="74" spans="2:10" x14ac:dyDescent="0.3">
      <c r="B74" s="12"/>
      <c r="C74" s="6"/>
      <c r="D74" s="6"/>
      <c r="E74" s="6"/>
      <c r="F74" s="6"/>
      <c r="G74" s="9"/>
    </row>
    <row r="75" spans="2:10" x14ac:dyDescent="0.3">
      <c r="B75" s="12"/>
      <c r="C75" s="46" t="s">
        <v>35</v>
      </c>
      <c r="D75" s="34"/>
      <c r="E75" s="7"/>
      <c r="F75" s="6"/>
      <c r="G75" s="9"/>
    </row>
    <row r="76" spans="2:10" x14ac:dyDescent="0.3">
      <c r="B76" s="12"/>
      <c r="C76" s="46" t="s">
        <v>36</v>
      </c>
      <c r="D76" s="34"/>
      <c r="E76" s="7"/>
      <c r="F76" s="6"/>
      <c r="G76" s="9"/>
    </row>
    <row r="77" spans="2:10" x14ac:dyDescent="0.3">
      <c r="B77" s="12"/>
      <c r="C77" s="46" t="s">
        <v>37</v>
      </c>
      <c r="D77" s="34"/>
      <c r="E77" s="7"/>
      <c r="F77" s="6"/>
      <c r="G77" s="9"/>
    </row>
    <row r="78" spans="2:10" x14ac:dyDescent="0.3">
      <c r="B78" s="12"/>
      <c r="C78" s="31"/>
      <c r="D78" s="34"/>
      <c r="E78" s="7"/>
      <c r="F78" s="6"/>
      <c r="G78" s="9"/>
    </row>
    <row r="79" spans="2:10" x14ac:dyDescent="0.3">
      <c r="B79" s="12"/>
      <c r="C79" s="31"/>
      <c r="D79" s="34"/>
      <c r="E79" s="7"/>
      <c r="F79" s="6"/>
      <c r="G79" s="9"/>
    </row>
    <row r="80" spans="2:10" x14ac:dyDescent="0.3">
      <c r="B80" s="12"/>
      <c r="C80" s="30" t="s">
        <v>16</v>
      </c>
      <c r="D80" s="7">
        <f>SUM(D75:D75)</f>
        <v>0</v>
      </c>
      <c r="E80" s="7">
        <f>SUM(E75:E75)</f>
        <v>0</v>
      </c>
      <c r="F80" s="6"/>
      <c r="G80" s="9"/>
    </row>
    <row r="81" spans="2:7" x14ac:dyDescent="0.3">
      <c r="B81" s="12"/>
      <c r="C81" s="6"/>
      <c r="E81" s="6"/>
      <c r="F81" s="6"/>
      <c r="G81" s="9"/>
    </row>
    <row r="82" spans="2:7" x14ac:dyDescent="0.3">
      <c r="B82" s="12"/>
      <c r="C82" s="6"/>
      <c r="D82" s="6"/>
      <c r="E82" s="6"/>
      <c r="F82" s="6"/>
      <c r="G82" s="9"/>
    </row>
    <row r="83" spans="2:7" ht="14.5" thickBot="1" x14ac:dyDescent="0.35">
      <c r="B83" s="37"/>
      <c r="C83" s="41" t="s">
        <v>12</v>
      </c>
      <c r="D83" s="20"/>
      <c r="E83" s="20"/>
      <c r="F83" s="42">
        <f>F73-E80</f>
        <v>154926.628</v>
      </c>
      <c r="G83" s="18"/>
    </row>
    <row r="86" spans="2:7" x14ac:dyDescent="0.3">
      <c r="E86" s="5"/>
    </row>
    <row r="88" spans="2:7" x14ac:dyDescent="0.3">
      <c r="E88" s="5"/>
    </row>
  </sheetData>
  <mergeCells count="2">
    <mergeCell ref="B2:G2"/>
    <mergeCell ref="D4:F4"/>
  </mergeCells>
  <hyperlinks>
    <hyperlink ref="C44" r:id="rId1" display="https://www.acquistinretepa.it/opencms/opencms/risultati_ricerche.html" xr:uid="{CBEA911D-C91A-4C94-B7D8-CE10C7082BBC}"/>
    <hyperlink ref="C45" r:id="rId2" display="https://www.acquistinretepa.it/opencms/opencms/risultati_ricerche.html" xr:uid="{9A543C34-E249-497E-8074-122A901765D1}"/>
  </hyperlinks>
  <pageMargins left="0.7" right="0.7" top="0.75" bottom="0.75" header="0.3" footer="0.3"/>
  <pageSetup paperSize="9" scale="60" orientation="portrait"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Classroom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Caramelli</dc:creator>
  <cp:lastModifiedBy>Matthieu Caramelli</cp:lastModifiedBy>
  <cp:lastPrinted>2022-02-10T14:47:07Z</cp:lastPrinted>
  <dcterms:created xsi:type="dcterms:W3CDTF">2022-01-05T10:44:55Z</dcterms:created>
  <dcterms:modified xsi:type="dcterms:W3CDTF">2023-06-15T08:53:51Z</dcterms:modified>
</cp:coreProperties>
</file>